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CM\Faculty\Faculty Annual Reviews\Annual Reviews CY18\"/>
    </mc:Choice>
  </mc:AlternateContent>
  <bookViews>
    <workbookView xWindow="0" yWindow="0" windowWidth="21570" windowHeight="94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 r="C54" i="1" l="1"/>
  <c r="C53" i="1"/>
  <c r="C17" i="1"/>
  <c r="C64" i="1" l="1"/>
  <c r="C16" i="1"/>
  <c r="C15" i="1" l="1"/>
  <c r="C74" i="1"/>
  <c r="C75" i="1" s="1"/>
  <c r="C66" i="1"/>
  <c r="C67" i="1"/>
  <c r="C68" i="1"/>
  <c r="C65" i="1"/>
  <c r="C63" i="1"/>
  <c r="C52" i="1"/>
  <c r="C62" i="1"/>
  <c r="C31" i="1"/>
  <c r="C26" i="1"/>
  <c r="C22" i="1"/>
  <c r="C14" i="1"/>
  <c r="C18" i="1" l="1"/>
  <c r="C71" i="1"/>
  <c r="C72" i="1" s="1"/>
  <c r="C36" i="1"/>
  <c r="C35" i="1"/>
  <c r="C34" i="1"/>
  <c r="C32" i="1"/>
  <c r="C33" i="1"/>
  <c r="C61" i="1"/>
  <c r="C60" i="1"/>
  <c r="C51" i="1"/>
  <c r="C50" i="1"/>
  <c r="C49" i="1"/>
  <c r="C45" i="1"/>
  <c r="C44" i="1"/>
  <c r="C43" i="1"/>
  <c r="C42" i="1"/>
  <c r="C41" i="1"/>
  <c r="C40" i="1"/>
  <c r="C25" i="1"/>
  <c r="C24" i="1"/>
  <c r="C23" i="1"/>
  <c r="C21" i="1"/>
  <c r="C11" i="1"/>
  <c r="C12" i="1" s="1"/>
  <c r="C55" i="1" l="1"/>
  <c r="C37" i="1"/>
  <c r="C69" i="1"/>
  <c r="C27" i="1"/>
  <c r="C46" i="1"/>
  <c r="C77" i="1" l="1"/>
</calcChain>
</file>

<file path=xl/sharedStrings.xml><?xml version="1.0" encoding="utf-8"?>
<sst xmlns="http://schemas.openxmlformats.org/spreadsheetml/2006/main" count="83" uniqueCount="75">
  <si>
    <t># of Mentees/Advisees</t>
  </si>
  <si>
    <t># of scholarly activities</t>
  </si>
  <si>
    <t>Subtotal</t>
  </si>
  <si>
    <t>Scholarly Subtotal</t>
  </si>
  <si>
    <t># of Recruitment/Pipeline Dev Activities</t>
  </si>
  <si>
    <t>Recruit/Pipeline Subtotal</t>
  </si>
  <si>
    <t># of Leadership/Faculty Dev Activities</t>
  </si>
  <si>
    <r>
      <t>a.</t>
    </r>
    <r>
      <rPr>
        <sz val="11"/>
        <color theme="1"/>
        <rFont val="Calibri"/>
        <family val="2"/>
        <scheme val="minor"/>
      </rPr>
      <t>       Planning/directing a conference-</t>
    </r>
  </si>
  <si>
    <r>
      <t xml:space="preserve">                                                             </t>
    </r>
    <r>
      <rPr>
        <sz val="11"/>
        <color theme="1"/>
        <rFont val="Calibri"/>
        <family val="2"/>
        <scheme val="minor"/>
      </rPr>
      <t>ii.      Multi-day 80 hrs planning 10 hrs conf time/day =90 +</t>
    </r>
  </si>
  <si>
    <t>Leadership/FD Subtotal</t>
  </si>
  <si>
    <t xml:space="preserve">Clinical Teaching Subtotal </t>
  </si>
  <si>
    <t>Mentee Subtotal</t>
  </si>
  <si>
    <t xml:space="preserve">UME Subtotal </t>
  </si>
  <si>
    <t xml:space="preserve"> </t>
  </si>
  <si>
    <t>Mandatory Training Subtotal</t>
  </si>
  <si>
    <t># hours Mandatory Training</t>
  </si>
  <si>
    <t>2) Resident Education</t>
  </si>
  <si>
    <t>a.       Clinic education director 44x6 hr/wk=264 hours (enter "1" if "yes" - do nothing if "no")</t>
  </si>
  <si>
    <t>7)      Leadership/Faculty development</t>
  </si>
  <si>
    <t>1) Clinic teaching/education</t>
  </si>
  <si>
    <t xml:space="preserve">b.       CCC or other committee work related to residency education unless FTE provided as part of job duties, i.e. residency director and associate directors </t>
  </si>
  <si>
    <t># UME Activities/Students</t>
  </si>
  <si>
    <r>
      <t xml:space="preserve">                                                              </t>
    </r>
    <r>
      <rPr>
        <sz val="11"/>
        <color theme="1"/>
        <rFont val="Calibri"/>
        <family val="2"/>
        <scheme val="minor"/>
      </rPr>
      <t>i.      1 Day conf 40 hrs planning 10 hrs conf time =50 hours</t>
    </r>
  </si>
  <si>
    <t>b.       Participation as board member or officer in local medical societies. For example, 2.5 hours per NMAFP Board meeting attended, additional time working on board resolutions etc. (Please enter total number of hours in column "B")</t>
  </si>
  <si>
    <t>c.       Participation in medical staff or educational committees not as part of the individuals funded FTE (Please enter total number of hours in column "B")</t>
  </si>
  <si>
    <t>d.       Peer observation of teaching - 1.5 hour for preparation and attendance + 1 hour for feedback (Please enter total number of observation sessions in column "B")</t>
  </si>
  <si>
    <t>e.       Presenting workshops, attendance at education workshops, for example OMED, Stanford, et al. (Enter total number of hours in column "B")</t>
  </si>
  <si>
    <t>f.        MES Course Year I (Enter "1" in column "B" if participating)</t>
  </si>
  <si>
    <t>g.       MES Course Year II (Enter "1" in column "B" if participating)</t>
  </si>
  <si>
    <t>h.       Curriculum development-as approved by residency director or vice chair of education in collaboration with faculty member (Enter total number of hours in Column "B")</t>
  </si>
  <si>
    <r>
      <t>a.</t>
    </r>
    <r>
      <rPr>
        <sz val="7"/>
        <color theme="1"/>
        <rFont val="Times New Roman"/>
        <family val="1"/>
      </rPr>
      <t xml:space="preserve">       </t>
    </r>
    <r>
      <rPr>
        <sz val="11"/>
        <color theme="1"/>
        <rFont val="Calibri"/>
        <family val="2"/>
        <scheme val="minor"/>
      </rPr>
      <t xml:space="preserve">Mentoring a research scholarly project to completion-50 hours </t>
    </r>
  </si>
  <si>
    <t>Total All Teaching</t>
  </si>
  <si>
    <t>To print on 1 page: select print/scaling/1 page</t>
  </si>
  <si>
    <t>Their estimation/assumption is that half of this time would be undocumented and used for preparation time, educational committee work, participation in faculty development activities as a learner, attendance at conference and lectures, etc.</t>
  </si>
  <si>
    <t>In the DFCM we target 0.2 FTE for education, so following their guidelines, faculty at 1.0 FTE with 0.2 FTE for education would need to be able to estimate 220 hours spent per year based on their educational activities. This would be adjusted for faculty at less than 1.0 FTE or less than 0.2 FTE for education.</t>
  </si>
  <si>
    <t>Department of Family and Community Medicine Educational Hours</t>
  </si>
  <si>
    <t>Department of Family and Community Medicine Educational/Scholarship Hours</t>
  </si>
  <si>
    <r>
      <t xml:space="preserve">Background: </t>
    </r>
    <r>
      <rPr>
        <sz val="11"/>
        <color theme="1"/>
        <rFont val="Calibri"/>
        <family val="2"/>
        <scheme val="minor"/>
      </rPr>
      <t xml:space="preserve">UNM SOM has set out to quantify the amount of time spent in educational/scholarship activities and understands it is difficult to exactly quantify this. They suggest/calculate… 
0.1 FTE = 44 weeks/years ×50 hours/week x 0.1 equal 220 hours
0.2 FTE will therefore equal 440 hours in education per year.
They suggest that half of this time can be documented and half would be undocumented.
DFCM targets 0.2 FTE for education.Using SOM guidelines, faculty at 1.0 FTE with 0.2 FTE for education would estimate 220 hours/yr, based on their educational activities. (Adjust if &lt; 1.0 FTE or &lt;.2 for education.)
Time spent in education as one’s role/job description would not count towards this educational requirement. For instance, the vice chair of education, the residency director and associate program directors are allotted FTE to carry out the requirements of those positions and that would be separate from this calculation.
To aid our faculty, we have developed a spreadsheet to approximate how you are spending your educational time.  As you complete it, the spreadsheet will total your hours.  Once you have documented ½ of the hours (220) in your education FTE, you may stop unless you desire to tally more. Sincerely - DFCM Leadership Council
</t>
    </r>
  </si>
  <si>
    <t>Faculty Member (Enter Name):</t>
  </si>
  <si>
    <r>
      <t>3)</t>
    </r>
    <r>
      <rPr>
        <b/>
        <sz val="7"/>
        <color theme="1"/>
        <rFont val="Times New Roman"/>
        <family val="1"/>
      </rPr>
      <t xml:space="preserve">      </t>
    </r>
    <r>
      <rPr>
        <b/>
        <sz val="11"/>
        <color theme="1"/>
        <rFont val="Calibri"/>
        <family val="2"/>
        <scheme val="minor"/>
      </rPr>
      <t>Mentoring</t>
    </r>
  </si>
  <si>
    <r>
      <t>4)</t>
    </r>
    <r>
      <rPr>
        <b/>
        <sz val="7"/>
        <color theme="1"/>
        <rFont val="Times New Roman"/>
        <family val="1"/>
      </rPr>
      <t xml:space="preserve">      </t>
    </r>
    <r>
      <rPr>
        <b/>
        <sz val="11"/>
        <color theme="1"/>
        <rFont val="Calibri"/>
        <family val="2"/>
        <scheme val="minor"/>
      </rPr>
      <t>Undergraduate Medical Education</t>
    </r>
  </si>
  <si>
    <r>
      <t>6)</t>
    </r>
    <r>
      <rPr>
        <b/>
        <sz val="7"/>
        <color theme="1"/>
        <rFont val="Times New Roman"/>
        <family val="1"/>
      </rPr>
      <t xml:space="preserve">      </t>
    </r>
    <r>
      <rPr>
        <b/>
        <sz val="11"/>
        <color theme="1"/>
        <rFont val="Calibri"/>
        <family val="2"/>
        <scheme val="minor"/>
      </rPr>
      <t>Recruiting/Pipeline development</t>
    </r>
  </si>
  <si>
    <r>
      <t>8)     </t>
    </r>
    <r>
      <rPr>
        <b/>
        <sz val="11"/>
        <color theme="1"/>
        <rFont val="Calibri"/>
        <family val="2"/>
        <scheme val="minor"/>
      </rPr>
      <t xml:space="preserve"> Mandatory annual training</t>
    </r>
    <r>
      <rPr>
        <sz val="11"/>
        <color theme="1"/>
        <rFont val="Calibri"/>
        <family val="2"/>
        <scheme val="minor"/>
      </rPr>
      <t xml:space="preserve"> - 8 hours (ENTER "1" IN COLUMN B, IF ANNUAL TRAINING COMPLETE. ENTER "0" IF NO COMPLETED)</t>
    </r>
  </si>
  <si>
    <r>
      <t xml:space="preserve">9)      </t>
    </r>
    <r>
      <rPr>
        <b/>
        <sz val="11"/>
        <color theme="1"/>
        <rFont val="Calibri"/>
        <family val="2"/>
        <scheme val="minor"/>
      </rPr>
      <t>Other</t>
    </r>
    <r>
      <rPr>
        <sz val="11"/>
        <color theme="1"/>
        <rFont val="Calibri"/>
        <family val="2"/>
        <scheme val="minor"/>
      </rPr>
      <t xml:space="preserve"> - Please enter total number of hours in Column "B" for any other educational endeavors </t>
    </r>
    <r>
      <rPr>
        <b/>
        <sz val="11"/>
        <color theme="1"/>
        <rFont val="Calibri"/>
        <family val="2"/>
        <scheme val="minor"/>
      </rPr>
      <t>not</t>
    </r>
    <r>
      <rPr>
        <sz val="11"/>
        <color theme="1"/>
        <rFont val="Calibri"/>
        <family val="2"/>
        <scheme val="minor"/>
      </rPr>
      <t xml:space="preserve"> listed above and </t>
    </r>
    <r>
      <rPr>
        <b/>
        <sz val="11"/>
        <color theme="1"/>
        <rFont val="Calibri"/>
        <family val="2"/>
        <scheme val="minor"/>
      </rPr>
      <t>not</t>
    </r>
    <r>
      <rPr>
        <sz val="11"/>
        <color theme="1"/>
        <rFont val="Calibri"/>
        <family val="2"/>
        <scheme val="minor"/>
      </rPr>
      <t xml:space="preserve"> covered as part of your work FTE. Please provide a description here: (double click to enter): </t>
    </r>
  </si>
  <si>
    <t>Avg # of half-day sessions per week w/learner in clinic</t>
  </si>
  <si>
    <r>
      <t>5)</t>
    </r>
    <r>
      <rPr>
        <b/>
        <sz val="7"/>
        <color theme="1"/>
        <rFont val="Times New Roman"/>
        <family val="1"/>
      </rPr>
      <t xml:space="preserve">      </t>
    </r>
    <r>
      <rPr>
        <b/>
        <sz val="11"/>
        <color theme="1"/>
        <rFont val="Calibri"/>
        <family val="2"/>
        <scheme val="minor"/>
      </rPr>
      <t xml:space="preserve">Scholarly activities/presentations </t>
    </r>
  </si>
  <si>
    <r>
      <t>b.</t>
    </r>
    <r>
      <rPr>
        <sz val="7"/>
        <color theme="1"/>
        <rFont val="Times New Roman"/>
        <family val="1"/>
      </rPr>
      <t xml:space="preserve">       </t>
    </r>
    <r>
      <rPr>
        <sz val="11"/>
        <color theme="1"/>
        <rFont val="Calibri"/>
        <family val="2"/>
        <scheme val="minor"/>
      </rPr>
      <t>Preparing and presenting poster presentations 30 hours (# of posters)</t>
    </r>
  </si>
  <si>
    <r>
      <t>c.</t>
    </r>
    <r>
      <rPr>
        <sz val="7"/>
        <color theme="1"/>
        <rFont val="Times New Roman"/>
        <family val="1"/>
      </rPr>
      <t xml:space="preserve">       </t>
    </r>
    <r>
      <rPr>
        <sz val="11"/>
        <color theme="1"/>
        <rFont val="Calibri"/>
        <family val="2"/>
        <scheme val="minor"/>
      </rPr>
      <t>Preparing and presenting at educational conferences 30 hours (# of presentations)</t>
    </r>
  </si>
  <si>
    <r>
      <t>d.</t>
    </r>
    <r>
      <rPr>
        <sz val="7"/>
        <color theme="1"/>
        <rFont val="Times New Roman"/>
        <family val="1"/>
      </rPr>
      <t>      </t>
    </r>
    <r>
      <rPr>
        <sz val="11"/>
        <color theme="1"/>
        <rFont val="Calibri"/>
        <family val="2"/>
        <scheme val="minor"/>
      </rPr>
      <t>Presenting at resident didactics - 4 hours prep time for one hour presentation time, so total of 5 hrs/hr of presentation (# of presentations)</t>
    </r>
  </si>
  <si>
    <r>
      <t>a.</t>
    </r>
    <r>
      <rPr>
        <sz val="7"/>
        <color theme="1"/>
        <rFont val="Times New Roman"/>
        <family val="1"/>
      </rPr>
      <t xml:space="preserve">       </t>
    </r>
    <r>
      <rPr>
        <sz val="11"/>
        <color theme="1"/>
        <rFont val="Calibri"/>
        <family val="2"/>
        <scheme val="minor"/>
      </rPr>
      <t>Writing a book chapter or article 60 hours (enter # of chapters)</t>
    </r>
  </si>
  <si>
    <r>
      <t>e.</t>
    </r>
    <r>
      <rPr>
        <sz val="7"/>
        <color theme="1"/>
        <rFont val="Times New Roman"/>
        <family val="1"/>
      </rPr>
      <t xml:space="preserve">      </t>
    </r>
    <r>
      <rPr>
        <sz val="11"/>
        <color theme="1"/>
        <rFont val="Calibri"/>
        <family val="2"/>
        <scheme val="minor"/>
      </rPr>
      <t>Presentations to medical students, residents, practicing physicians, community groups not already covered above-4 hours prep time for one hour presentation time, so total of 5 hrs/hr of presentation (# of presentations)</t>
    </r>
  </si>
  <si>
    <r>
      <t>g.</t>
    </r>
    <r>
      <rPr>
        <sz val="7"/>
        <color theme="1"/>
        <rFont val="Times New Roman"/>
        <family val="1"/>
      </rPr>
      <t>      </t>
    </r>
    <r>
      <rPr>
        <sz val="11"/>
        <color theme="1"/>
        <rFont val="Calibri"/>
        <family val="2"/>
        <scheme val="minor"/>
      </rPr>
      <t>Educational presentation on inpatient or MCH service 2 hours prep time +1 hour presentation, includes teaching Bat cave, ultrasound 3 hours/presentation (# of presentations)</t>
    </r>
  </si>
  <si>
    <r>
      <t>a.      Learner w/ you in clinic. Enter Avg # of half-day sessions per week w/learner in clinic (e.g. we count 1 hr extra/session x 44wks/yr) {</t>
    </r>
    <r>
      <rPr>
        <b/>
        <sz val="11"/>
        <color theme="1"/>
        <rFont val="Calibri"/>
        <family val="2"/>
        <scheme val="minor"/>
      </rPr>
      <t>Doctoring 2 &amp; 4 enter in section 4</t>
    </r>
    <r>
      <rPr>
        <sz val="11"/>
        <color theme="1"/>
        <rFont val="Calibri"/>
        <family val="2"/>
        <scheme val="minor"/>
      </rPr>
      <t xml:space="preserve">} </t>
    </r>
  </si>
  <si>
    <t>b.    Mentoring a non-research scholarly project to completion-25 hours</t>
  </si>
  <si>
    <r>
      <t>c.</t>
    </r>
    <r>
      <rPr>
        <sz val="7"/>
        <color theme="1"/>
        <rFont val="Times New Roman"/>
        <family val="1"/>
      </rPr>
      <t xml:space="preserve">       </t>
    </r>
    <r>
      <rPr>
        <sz val="11"/>
        <color theme="1"/>
        <rFont val="Calibri"/>
        <family val="2"/>
        <scheme val="minor"/>
      </rPr>
      <t xml:space="preserve">Mentoring a faculty member formally 18 hours/mentee/year </t>
    </r>
  </si>
  <si>
    <r>
      <t>d.</t>
    </r>
    <r>
      <rPr>
        <sz val="7"/>
        <color theme="1"/>
        <rFont val="Times New Roman"/>
        <family val="1"/>
      </rPr>
      <t>      </t>
    </r>
    <r>
      <rPr>
        <sz val="11"/>
        <color theme="1"/>
        <rFont val="Calibri"/>
        <family val="2"/>
        <scheme val="minor"/>
      </rPr>
      <t>Mentoring a faculty member informally 9 hours/mentee/year</t>
    </r>
  </si>
  <si>
    <r>
      <t>e.</t>
    </r>
    <r>
      <rPr>
        <sz val="7"/>
        <color theme="1"/>
        <rFont val="Times New Roman"/>
        <family val="1"/>
      </rPr>
      <t>      </t>
    </r>
    <r>
      <rPr>
        <sz val="11"/>
        <color theme="1"/>
        <rFont val="Calibri"/>
        <family val="2"/>
        <scheme val="minor"/>
      </rPr>
      <t>Match advisor- 2.5 hours x each advisee</t>
    </r>
  </si>
  <si>
    <r>
      <t>f.</t>
    </r>
    <r>
      <rPr>
        <sz val="7"/>
        <color theme="1"/>
        <rFont val="Times New Roman"/>
        <family val="1"/>
      </rPr>
      <t xml:space="preserve">       </t>
    </r>
    <r>
      <rPr>
        <sz val="11"/>
        <color theme="1"/>
        <rFont val="Calibri"/>
        <family val="2"/>
        <scheme val="minor"/>
      </rPr>
      <t>Resident core mentor/advisor 20hrs/mentee/year</t>
    </r>
  </si>
  <si>
    <t>c.     Resident Wellness Facilitator (enter "1" if "yes" - do nothing if "no")</t>
  </si>
  <si>
    <t>Time spent in education as one’s role/job description would not count towards this educational requirement. For instance, the VC of Education, the Residency PD and Associate PDs are allotted FTE for those positions separate from this form.</t>
  </si>
  <si>
    <t>Educational FTE (Enter Education FTE):</t>
  </si>
  <si>
    <t>d.    Core Mentor/Advisor (enter # of advisees)</t>
  </si>
  <si>
    <r>
      <t>b.</t>
    </r>
    <r>
      <rPr>
        <sz val="7"/>
        <color theme="1"/>
        <rFont val="Times New Roman"/>
        <family val="1"/>
      </rPr>
      <t xml:space="preserve">      </t>
    </r>
    <r>
      <rPr>
        <sz val="11"/>
        <color theme="1"/>
        <rFont val="Calibri"/>
        <family val="2"/>
        <scheme val="minor"/>
      </rPr>
      <t>Clinical reasoning 2 - 20 hours  (enter "1" if you teach this course)</t>
    </r>
  </si>
  <si>
    <r>
      <t>c.</t>
    </r>
    <r>
      <rPr>
        <sz val="7"/>
        <color theme="1"/>
        <rFont val="Times New Roman"/>
        <family val="1"/>
      </rPr>
      <t>      </t>
    </r>
    <r>
      <rPr>
        <sz val="11"/>
        <color theme="1"/>
        <rFont val="Calibri"/>
        <family val="2"/>
        <scheme val="minor"/>
      </rPr>
      <t>Doctoring 2 Stepping into Roles and Exploring Perspectives - 36 hours  (enter "1" if you teach this course)</t>
    </r>
  </si>
  <si>
    <r>
      <t>d.</t>
    </r>
    <r>
      <rPr>
        <sz val="7"/>
        <color theme="1"/>
        <rFont val="Times New Roman"/>
        <family val="1"/>
      </rPr>
      <t xml:space="preserve">       </t>
    </r>
    <r>
      <rPr>
        <sz val="11"/>
        <color theme="1"/>
        <rFont val="Calibri"/>
        <family val="2"/>
        <scheme val="minor"/>
      </rPr>
      <t>Doctoring 5 Transitions/Clinical Reasoning Small Groups – 17.5 hours  (enter "1" if you teach this course)</t>
    </r>
  </si>
  <si>
    <r>
      <t>e.</t>
    </r>
    <r>
      <rPr>
        <sz val="7"/>
        <color theme="1"/>
        <rFont val="Times New Roman"/>
        <family val="1"/>
      </rPr>
      <t>      </t>
    </r>
    <r>
      <rPr>
        <sz val="11"/>
        <color theme="1"/>
        <rFont val="Calibri"/>
        <family val="2"/>
        <scheme val="minor"/>
      </rPr>
      <t>Doctoring 5 Transitions/Ethics 9 hours  (enter "1" if you teach this course)</t>
    </r>
  </si>
  <si>
    <r>
      <t>f.</t>
    </r>
    <r>
      <rPr>
        <sz val="7"/>
        <color theme="1"/>
        <rFont val="Times New Roman"/>
        <family val="1"/>
      </rPr>
      <t xml:space="preserve">       </t>
    </r>
    <r>
      <rPr>
        <sz val="11"/>
        <color theme="1"/>
        <rFont val="Calibri"/>
        <family val="2"/>
        <scheme val="minor"/>
      </rPr>
      <t>Doctoring 2 Continuity Clinic 6 sessions one hour per session, 1 hour for student write up reviews total 12 hours  (enter "1" if you teach this course)</t>
    </r>
  </si>
  <si>
    <r>
      <t>g.</t>
    </r>
    <r>
      <rPr>
        <sz val="7"/>
        <color theme="1"/>
        <rFont val="Times New Roman"/>
        <family val="1"/>
      </rPr>
      <t xml:space="preserve">        </t>
    </r>
    <r>
      <rPr>
        <sz val="11"/>
        <color theme="1"/>
        <rFont val="Calibri"/>
        <family val="2"/>
        <scheme val="minor"/>
      </rPr>
      <t>Doctoring 4 Continuity Clinic 5 sessions one hour per session, 1 hour for student write up reviews total 10 hours  (enter "1" if you teach this course)</t>
    </r>
  </si>
  <si>
    <t>a.    Clinical reasoning 1 - 20 hours (enter "1" if you teach this course)</t>
  </si>
  <si>
    <r>
      <t>a.</t>
    </r>
    <r>
      <rPr>
        <sz val="7"/>
        <color theme="1"/>
        <rFont val="Times New Roman"/>
        <family val="1"/>
      </rPr>
      <t>    </t>
    </r>
    <r>
      <rPr>
        <sz val="11"/>
        <color theme="1"/>
        <rFont val="Calibri"/>
        <family val="2"/>
        <scheme val="minor"/>
      </rPr>
      <t>Interviewing residency applicants (does not include residency director and associate directors) 6 hours for application review and interview day (enter # of interview days)</t>
    </r>
  </si>
  <si>
    <r>
      <t>b.</t>
    </r>
    <r>
      <rPr>
        <sz val="7"/>
        <color theme="1"/>
        <rFont val="Times New Roman"/>
        <family val="1"/>
      </rPr>
      <t xml:space="preserve">    </t>
    </r>
    <r>
      <rPr>
        <sz val="11"/>
        <color theme="1"/>
        <rFont val="Calibri"/>
        <family val="2"/>
        <scheme val="minor"/>
      </rPr>
      <t>Attending rank day - 4 hours (does not include residency director and associate directors) (enter "1" if "yes" - do nothing if "no")</t>
    </r>
  </si>
  <si>
    <r>
      <t>c.</t>
    </r>
    <r>
      <rPr>
        <sz val="7"/>
        <color theme="1"/>
        <rFont val="Times New Roman"/>
        <family val="1"/>
      </rPr>
      <t xml:space="preserve">     </t>
    </r>
    <r>
      <rPr>
        <sz val="11"/>
        <color theme="1"/>
        <rFont val="Calibri"/>
        <family val="2"/>
        <scheme val="minor"/>
      </rPr>
      <t>Attending interview dinners 2 hours (enter # of dinners)</t>
    </r>
  </si>
  <si>
    <r>
      <t>d.</t>
    </r>
    <r>
      <rPr>
        <sz val="7"/>
        <color theme="1"/>
        <rFont val="Times New Roman"/>
        <family val="1"/>
      </rPr>
      <t>     </t>
    </r>
    <r>
      <rPr>
        <sz val="11"/>
        <color theme="1"/>
        <rFont val="Calibri"/>
        <family val="2"/>
        <scheme val="minor"/>
      </rPr>
      <t xml:space="preserve">Participation in volunteer clinics/student 1 clinics not covered under funded FTE, for example One Hope, Albuquerque Opportunities Ctr., Pajarito Mesa, immigration clinic or others {likely 5 hours/half-days} - (enter # of half-days </t>
    </r>
    <r>
      <rPr>
        <b/>
        <sz val="11"/>
        <color theme="1"/>
        <rFont val="Calibri"/>
        <family val="2"/>
        <scheme val="minor"/>
      </rPr>
      <t>per year</t>
    </r>
    <r>
      <rPr>
        <sz val="11"/>
        <color theme="1"/>
        <rFont val="Calibri"/>
        <family val="2"/>
        <scheme val="minor"/>
      </rPr>
      <t>)</t>
    </r>
  </si>
  <si>
    <t>e.  SOM Admissions Committee (0.1 FTE enter "1" in column B if participating, enter "0" if not participating)</t>
  </si>
  <si>
    <t>f.   BA/MD Admissions Committee (0.1 FTE enter "1" in column B if participating, enter "0" if not participating)</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</si>
</sst>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7"/>
      <color theme="1"/>
      <name val="Times New Roman"/>
      <family val="1"/>
    </font>
    <font>
      <b/>
      <sz val="12"/>
      <color theme="1"/>
      <name val="Calibri"/>
      <family val="2"/>
      <scheme val="minor"/>
    </font>
    <font>
      <b/>
      <sz val="14"/>
      <color theme="1"/>
      <name val="Calibri"/>
      <family val="2"/>
      <scheme val="minor"/>
    </font>
    <font>
      <i/>
      <sz val="11"/>
      <color theme="1"/>
      <name val="Calibri"/>
      <family val="2"/>
      <scheme val="minor"/>
    </font>
    <font>
      <b/>
      <sz val="7"/>
      <color theme="1"/>
      <name val="Times New Roman"/>
      <family val="1"/>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51">
    <xf numFmtId="0" fontId="0" fillId="0" borderId="0" xfId="0"/>
    <xf numFmtId="0" fontId="1" fillId="0" borderId="0" xfId="0" applyFont="1"/>
    <xf numFmtId="0" fontId="4" fillId="0" borderId="0" xfId="0" applyFont="1"/>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ill="1"/>
    <xf numFmtId="0" fontId="1" fillId="0" borderId="0" xfId="0" applyFont="1" applyFill="1" applyAlignment="1">
      <alignment vertical="center" wrapText="1"/>
    </xf>
    <xf numFmtId="0" fontId="4" fillId="0" borderId="0" xfId="0" applyFont="1" applyAlignment="1">
      <alignment vertical="center" wrapText="1"/>
    </xf>
    <xf numFmtId="0" fontId="0" fillId="0" borderId="0" xfId="0" applyFont="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horizontal="center" vertical="top"/>
    </xf>
    <xf numFmtId="0" fontId="1" fillId="0" borderId="0" xfId="0" applyFont="1" applyAlignment="1">
      <alignment horizontal="right"/>
    </xf>
    <xf numFmtId="0" fontId="1" fillId="0" borderId="0" xfId="0" applyFont="1" applyFill="1" applyAlignment="1">
      <alignment horizontal="right"/>
    </xf>
    <xf numFmtId="0" fontId="1" fillId="0" borderId="0" xfId="0" applyFont="1" applyFill="1" applyAlignment="1">
      <alignment horizontal="right" wrapText="1"/>
    </xf>
    <xf numFmtId="0" fontId="4" fillId="0" borderId="0" xfId="0" applyFont="1" applyAlignment="1">
      <alignment horizontal="right"/>
    </xf>
    <xf numFmtId="0" fontId="0" fillId="2" borderId="0" xfId="0" applyFill="1" applyProtection="1">
      <protection locked="0"/>
    </xf>
    <xf numFmtId="0" fontId="0" fillId="0" borderId="0" xfId="0" applyFill="1" applyProtection="1">
      <protection locked="0"/>
    </xf>
    <xf numFmtId="0" fontId="1" fillId="0" borderId="0" xfId="0" applyFont="1" applyFill="1" applyAlignment="1" applyProtection="1">
      <alignment horizontal="center" vertical="top"/>
      <protection locked="0"/>
    </xf>
    <xf numFmtId="0" fontId="1" fillId="0" borderId="0" xfId="0" applyFont="1" applyFill="1" applyAlignment="1" applyProtection="1">
      <alignment horizontal="center" vertical="top" wrapText="1"/>
      <protection locked="0"/>
    </xf>
    <xf numFmtId="0" fontId="4" fillId="0" borderId="0" xfId="0" applyFont="1" applyAlignment="1"/>
    <xf numFmtId="0" fontId="3" fillId="0" borderId="0" xfId="0" applyFont="1" applyAlignment="1"/>
    <xf numFmtId="0" fontId="0" fillId="0" borderId="0" xfId="0" applyAlignment="1">
      <alignment horizontal="left" vertical="center" wrapText="1"/>
    </xf>
    <xf numFmtId="0" fontId="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xf>
    <xf numFmtId="0" fontId="0" fillId="0" borderId="0" xfId="0" applyFont="1" applyAlignment="1"/>
    <xf numFmtId="0" fontId="5" fillId="0" borderId="0" xfId="0" applyFont="1" applyAlignment="1"/>
    <xf numFmtId="0" fontId="0" fillId="0" borderId="0" xfId="0" applyAlignment="1"/>
    <xf numFmtId="0" fontId="1"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wrapText="1"/>
    </xf>
    <xf numFmtId="0" fontId="4" fillId="0" borderId="0" xfId="0" applyFont="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view="pageBreakPreview" zoomScaleNormal="100" zoomScaleSheetLayoutView="100" workbookViewId="0">
      <selection activeCell="K52" sqref="K52"/>
    </sheetView>
  </sheetViews>
  <sheetFormatPr defaultRowHeight="15" x14ac:dyDescent="0.25"/>
  <cols>
    <col min="1" max="1" width="78.7109375" style="34" customWidth="1"/>
    <col min="2" max="2" width="37.42578125" style="21" bestFit="1" customWidth="1"/>
    <col min="3" max="3" width="17" style="3" bestFit="1" customWidth="1"/>
    <col min="4" max="4" width="20.28515625" style="16" customWidth="1"/>
    <col min="5" max="5" width="17.28515625" bestFit="1" customWidth="1"/>
  </cols>
  <sheetData>
    <row r="1" spans="1:4" ht="19.5" thickBot="1" x14ac:dyDescent="0.35">
      <c r="A1" s="40" t="s">
        <v>36</v>
      </c>
      <c r="B1" s="40"/>
      <c r="C1" s="40"/>
    </row>
    <row r="2" spans="1:4" ht="60" customHeight="1" thickTop="1" x14ac:dyDescent="0.25">
      <c r="A2" s="41" t="s">
        <v>37</v>
      </c>
      <c r="B2" s="42"/>
      <c r="C2" s="43"/>
    </row>
    <row r="3" spans="1:4" ht="45" customHeight="1" x14ac:dyDescent="0.25">
      <c r="A3" s="44" t="s">
        <v>33</v>
      </c>
      <c r="B3" s="45"/>
      <c r="C3" s="46"/>
    </row>
    <row r="4" spans="1:4" ht="60" customHeight="1" x14ac:dyDescent="0.25">
      <c r="A4" s="44" t="s">
        <v>34</v>
      </c>
      <c r="B4" s="45"/>
      <c r="C4" s="46"/>
    </row>
    <row r="5" spans="1:4" ht="60" customHeight="1" thickBot="1" x14ac:dyDescent="0.3">
      <c r="A5" s="47" t="s">
        <v>59</v>
      </c>
      <c r="B5" s="48"/>
      <c r="C5" s="49"/>
    </row>
    <row r="6" spans="1:4" ht="18" customHeight="1" thickTop="1" x14ac:dyDescent="0.25">
      <c r="A6" s="50"/>
      <c r="B6" s="50"/>
      <c r="C6" s="50"/>
    </row>
    <row r="7" spans="1:4" ht="15.75" x14ac:dyDescent="0.25">
      <c r="A7" s="25" t="s">
        <v>38</v>
      </c>
      <c r="B7" s="20"/>
    </row>
    <row r="8" spans="1:4" ht="15.75" x14ac:dyDescent="0.25">
      <c r="A8" s="25" t="s">
        <v>60</v>
      </c>
      <c r="B8" s="20"/>
    </row>
    <row r="9" spans="1:4" ht="30" x14ac:dyDescent="0.25">
      <c r="A9" s="25"/>
      <c r="B9" s="23" t="s">
        <v>44</v>
      </c>
      <c r="C9" s="5" t="s">
        <v>10</v>
      </c>
      <c r="D9" s="15"/>
    </row>
    <row r="10" spans="1:4" x14ac:dyDescent="0.25">
      <c r="A10" s="31" t="s">
        <v>19</v>
      </c>
    </row>
    <row r="11" spans="1:4" ht="30" x14ac:dyDescent="0.25">
      <c r="A11" s="26" t="s">
        <v>52</v>
      </c>
      <c r="B11" s="20">
        <v>0</v>
      </c>
      <c r="C11" s="3">
        <f>B11*44</f>
        <v>0</v>
      </c>
    </row>
    <row r="12" spans="1:4" x14ac:dyDescent="0.25">
      <c r="A12" s="27" t="s">
        <v>2</v>
      </c>
      <c r="C12" s="9">
        <f>C11</f>
        <v>0</v>
      </c>
    </row>
    <row r="13" spans="1:4" x14ac:dyDescent="0.25">
      <c r="A13" s="35" t="s">
        <v>16</v>
      </c>
    </row>
    <row r="14" spans="1:4" s="8" customFormat="1" ht="30" x14ac:dyDescent="0.25">
      <c r="A14" s="26" t="s">
        <v>17</v>
      </c>
      <c r="B14" s="20">
        <v>0</v>
      </c>
      <c r="C14" s="3">
        <f>B14*264</f>
        <v>0</v>
      </c>
      <c r="D14" s="17"/>
    </row>
    <row r="15" spans="1:4" ht="30" x14ac:dyDescent="0.25">
      <c r="A15" s="26" t="s">
        <v>20</v>
      </c>
      <c r="B15" s="20">
        <v>0</v>
      </c>
      <c r="C15" s="12">
        <f>B15*80</f>
        <v>0</v>
      </c>
      <c r="D15" s="17"/>
    </row>
    <row r="16" spans="1:4" x14ac:dyDescent="0.25">
      <c r="A16" s="36" t="s">
        <v>58</v>
      </c>
      <c r="B16" s="20">
        <v>0</v>
      </c>
      <c r="C16" s="12">
        <f>14*B16</f>
        <v>0</v>
      </c>
      <c r="D16" s="17"/>
    </row>
    <row r="17" spans="1:4" x14ac:dyDescent="0.25">
      <c r="A17" s="37" t="s">
        <v>61</v>
      </c>
      <c r="B17" s="20">
        <v>0</v>
      </c>
      <c r="C17" s="12">
        <f>B17*20</f>
        <v>0</v>
      </c>
      <c r="D17" s="17"/>
    </row>
    <row r="18" spans="1:4" x14ac:dyDescent="0.25">
      <c r="A18" s="27" t="s">
        <v>2</v>
      </c>
      <c r="C18" s="4">
        <f>SUM(C14:C15)</f>
        <v>0</v>
      </c>
    </row>
    <row r="19" spans="1:4" x14ac:dyDescent="0.25">
      <c r="A19" s="26"/>
      <c r="B19" s="22" t="s">
        <v>0</v>
      </c>
      <c r="C19" s="5" t="s">
        <v>11</v>
      </c>
    </row>
    <row r="20" spans="1:4" x14ac:dyDescent="0.25">
      <c r="A20" s="38" t="s">
        <v>39</v>
      </c>
    </row>
    <row r="21" spans="1:4" x14ac:dyDescent="0.25">
      <c r="A21" s="29" t="s">
        <v>30</v>
      </c>
      <c r="B21" s="20">
        <v>0</v>
      </c>
      <c r="C21" s="3">
        <f>B21*50</f>
        <v>0</v>
      </c>
    </row>
    <row r="22" spans="1:4" x14ac:dyDescent="0.25">
      <c r="A22" s="29" t="s">
        <v>53</v>
      </c>
      <c r="B22" s="20">
        <v>0</v>
      </c>
      <c r="C22" s="3">
        <f>B22*25</f>
        <v>0</v>
      </c>
    </row>
    <row r="23" spans="1:4" x14ac:dyDescent="0.25">
      <c r="A23" s="29" t="s">
        <v>54</v>
      </c>
      <c r="B23" s="20">
        <v>0</v>
      </c>
      <c r="C23" s="3">
        <f>B23*18</f>
        <v>0</v>
      </c>
    </row>
    <row r="24" spans="1:4" x14ac:dyDescent="0.25">
      <c r="A24" s="29" t="s">
        <v>55</v>
      </c>
      <c r="B24" s="20">
        <v>0</v>
      </c>
      <c r="C24" s="3">
        <f>B24*9</f>
        <v>0</v>
      </c>
    </row>
    <row r="25" spans="1:4" x14ac:dyDescent="0.25">
      <c r="A25" s="29" t="s">
        <v>56</v>
      </c>
      <c r="B25" s="20">
        <v>0</v>
      </c>
      <c r="C25" s="3">
        <f>B25*2.5</f>
        <v>0</v>
      </c>
    </row>
    <row r="26" spans="1:4" x14ac:dyDescent="0.25">
      <c r="A26" s="29" t="s">
        <v>57</v>
      </c>
      <c r="B26" s="20">
        <v>0</v>
      </c>
      <c r="C26" s="3">
        <f>B26*20</f>
        <v>0</v>
      </c>
    </row>
    <row r="27" spans="1:4" x14ac:dyDescent="0.25">
      <c r="A27" s="27" t="s">
        <v>2</v>
      </c>
      <c r="C27" s="4">
        <f>SUM(C21:C26)</f>
        <v>0</v>
      </c>
    </row>
    <row r="28" spans="1:4" x14ac:dyDescent="0.25">
      <c r="A28" s="29"/>
      <c r="B28" s="22" t="s">
        <v>21</v>
      </c>
      <c r="C28" s="5" t="s">
        <v>12</v>
      </c>
    </row>
    <row r="29" spans="1:4" x14ac:dyDescent="0.25">
      <c r="A29" s="35" t="s">
        <v>40</v>
      </c>
      <c r="C29" s="3" t="s">
        <v>13</v>
      </c>
    </row>
    <row r="30" spans="1:4" x14ac:dyDescent="0.25">
      <c r="A30" s="28" t="s">
        <v>68</v>
      </c>
      <c r="B30" s="20">
        <v>0</v>
      </c>
      <c r="C30" s="3">
        <f>B30*20</f>
        <v>0</v>
      </c>
    </row>
    <row r="31" spans="1:4" x14ac:dyDescent="0.25">
      <c r="A31" s="26" t="s">
        <v>62</v>
      </c>
      <c r="B31" s="20">
        <v>0</v>
      </c>
      <c r="C31" s="3">
        <f>B31*20</f>
        <v>0</v>
      </c>
      <c r="D31" s="17"/>
    </row>
    <row r="32" spans="1:4" ht="30" x14ac:dyDescent="0.25">
      <c r="A32" s="26" t="s">
        <v>63</v>
      </c>
      <c r="B32" s="20">
        <v>0</v>
      </c>
      <c r="C32" s="3">
        <f>B32*36</f>
        <v>0</v>
      </c>
      <c r="D32" s="18"/>
    </row>
    <row r="33" spans="1:4" ht="30" x14ac:dyDescent="0.25">
      <c r="A33" s="26" t="s">
        <v>64</v>
      </c>
      <c r="B33" s="20">
        <v>0</v>
      </c>
      <c r="C33" s="3">
        <f>B33*17.5</f>
        <v>0</v>
      </c>
      <c r="D33" s="18"/>
    </row>
    <row r="34" spans="1:4" x14ac:dyDescent="0.25">
      <c r="A34" s="26" t="s">
        <v>65</v>
      </c>
      <c r="B34" s="20">
        <v>0</v>
      </c>
      <c r="C34" s="3">
        <f>B34*9</f>
        <v>0</v>
      </c>
    </row>
    <row r="35" spans="1:4" ht="30" x14ac:dyDescent="0.25">
      <c r="A35" s="26" t="s">
        <v>66</v>
      </c>
      <c r="B35" s="20">
        <v>0</v>
      </c>
      <c r="C35" s="3">
        <f>B35*12</f>
        <v>0</v>
      </c>
    </row>
    <row r="36" spans="1:4" ht="30" x14ac:dyDescent="0.25">
      <c r="A36" s="26" t="s">
        <v>67</v>
      </c>
      <c r="B36" s="20">
        <v>0</v>
      </c>
      <c r="C36" s="3">
        <f>B36*10</f>
        <v>0</v>
      </c>
    </row>
    <row r="37" spans="1:4" s="1" customFormat="1" x14ac:dyDescent="0.25">
      <c r="A37" s="30" t="s">
        <v>2</v>
      </c>
      <c r="B37" s="21"/>
      <c r="C37" s="4">
        <f>SUM(C31:C36)</f>
        <v>0</v>
      </c>
      <c r="D37" s="16"/>
    </row>
    <row r="38" spans="1:4" x14ac:dyDescent="0.25">
      <c r="A38" s="29"/>
      <c r="B38" s="22" t="s">
        <v>1</v>
      </c>
      <c r="C38" s="4" t="s">
        <v>3</v>
      </c>
    </row>
    <row r="39" spans="1:4" x14ac:dyDescent="0.25">
      <c r="A39" s="38" t="s">
        <v>45</v>
      </c>
    </row>
    <row r="40" spans="1:4" x14ac:dyDescent="0.25">
      <c r="A40" s="29" t="s">
        <v>49</v>
      </c>
      <c r="B40" s="20">
        <v>0</v>
      </c>
      <c r="C40" s="3">
        <f>B40*60</f>
        <v>0</v>
      </c>
    </row>
    <row r="41" spans="1:4" x14ac:dyDescent="0.25">
      <c r="A41" s="29" t="s">
        <v>46</v>
      </c>
      <c r="B41" s="20">
        <v>0</v>
      </c>
      <c r="C41" s="3">
        <f>B41*30</f>
        <v>0</v>
      </c>
    </row>
    <row r="42" spans="1:4" x14ac:dyDescent="0.25">
      <c r="A42" s="29" t="s">
        <v>47</v>
      </c>
      <c r="B42" s="20">
        <v>0</v>
      </c>
      <c r="C42" s="3">
        <f>B42*30</f>
        <v>0</v>
      </c>
    </row>
    <row r="43" spans="1:4" ht="30" x14ac:dyDescent="0.25">
      <c r="A43" s="26" t="s">
        <v>48</v>
      </c>
      <c r="B43" s="20">
        <v>0</v>
      </c>
      <c r="C43" s="3">
        <f>B43*5</f>
        <v>0</v>
      </c>
    </row>
    <row r="44" spans="1:4" ht="45" x14ac:dyDescent="0.25">
      <c r="A44" s="26" t="s">
        <v>50</v>
      </c>
      <c r="B44" s="20">
        <v>0</v>
      </c>
      <c r="C44" s="3">
        <f>B44*5</f>
        <v>0</v>
      </c>
    </row>
    <row r="45" spans="1:4" ht="45" x14ac:dyDescent="0.25">
      <c r="A45" s="26" t="s">
        <v>51</v>
      </c>
      <c r="B45" s="20">
        <v>0</v>
      </c>
      <c r="C45" s="3">
        <f>B45*3</f>
        <v>0</v>
      </c>
    </row>
    <row r="46" spans="1:4" s="1" customFormat="1" x14ac:dyDescent="0.25">
      <c r="A46" s="30" t="s">
        <v>2</v>
      </c>
      <c r="B46" s="21"/>
      <c r="C46" s="4">
        <f>SUM(C40:C45)</f>
        <v>0</v>
      </c>
      <c r="D46" s="16"/>
    </row>
    <row r="47" spans="1:4" ht="30" x14ac:dyDescent="0.25">
      <c r="A47" s="29"/>
      <c r="B47" s="22" t="s">
        <v>4</v>
      </c>
      <c r="C47" s="5" t="s">
        <v>5</v>
      </c>
    </row>
    <row r="48" spans="1:4" x14ac:dyDescent="0.25">
      <c r="A48" s="38" t="s">
        <v>41</v>
      </c>
    </row>
    <row r="49" spans="1:4" ht="45" x14ac:dyDescent="0.25">
      <c r="A49" s="26" t="s">
        <v>69</v>
      </c>
      <c r="B49" s="20">
        <v>0</v>
      </c>
      <c r="C49" s="3">
        <f>B49*6</f>
        <v>0</v>
      </c>
    </row>
    <row r="50" spans="1:4" ht="30" x14ac:dyDescent="0.25">
      <c r="A50" s="36" t="s">
        <v>70</v>
      </c>
      <c r="B50" s="20"/>
      <c r="C50" s="3">
        <f>B50*4</f>
        <v>0</v>
      </c>
    </row>
    <row r="51" spans="1:4" x14ac:dyDescent="0.25">
      <c r="A51" s="29" t="s">
        <v>71</v>
      </c>
      <c r="B51" s="20">
        <v>0</v>
      </c>
      <c r="C51" s="3">
        <f>B51*2</f>
        <v>0</v>
      </c>
    </row>
    <row r="52" spans="1:4" ht="45" x14ac:dyDescent="0.25">
      <c r="A52" s="26" t="s">
        <v>72</v>
      </c>
      <c r="B52" s="20">
        <v>0</v>
      </c>
      <c r="C52" s="12">
        <f>B52*5</f>
        <v>0</v>
      </c>
    </row>
    <row r="53" spans="1:4" ht="30" x14ac:dyDescent="0.25">
      <c r="A53" s="37" t="s">
        <v>73</v>
      </c>
      <c r="B53" s="20">
        <v>0</v>
      </c>
      <c r="C53" s="12">
        <f>B53*220</f>
        <v>0</v>
      </c>
    </row>
    <row r="54" spans="1:4" ht="30" x14ac:dyDescent="0.25">
      <c r="A54" s="37" t="s">
        <v>74</v>
      </c>
      <c r="B54" s="20">
        <v>0</v>
      </c>
      <c r="C54" s="12">
        <f>B54*220</f>
        <v>0</v>
      </c>
    </row>
    <row r="55" spans="1:4" s="1" customFormat="1" x14ac:dyDescent="0.25">
      <c r="A55" s="30" t="s">
        <v>2</v>
      </c>
      <c r="B55" s="21"/>
      <c r="C55" s="4">
        <f>SUM(C49:C52)</f>
        <v>0</v>
      </c>
      <c r="D55" s="16"/>
    </row>
    <row r="56" spans="1:4" s="1" customFormat="1" ht="18.75" x14ac:dyDescent="0.3">
      <c r="A56" s="40" t="s">
        <v>35</v>
      </c>
      <c r="B56" s="40"/>
      <c r="C56" s="40"/>
      <c r="D56" s="16"/>
    </row>
    <row r="57" spans="1:4" s="7" customFormat="1" ht="30" x14ac:dyDescent="0.25">
      <c r="A57" s="11"/>
      <c r="B57" s="22" t="s">
        <v>6</v>
      </c>
      <c r="C57" s="5" t="s">
        <v>9</v>
      </c>
      <c r="D57" s="16"/>
    </row>
    <row r="58" spans="1:4" s="7" customFormat="1" x14ac:dyDescent="0.25">
      <c r="A58" s="38" t="s">
        <v>18</v>
      </c>
      <c r="B58" s="21"/>
      <c r="C58" s="6"/>
      <c r="D58" s="16"/>
    </row>
    <row r="59" spans="1:4" s="7" customFormat="1" x14ac:dyDescent="0.25">
      <c r="A59" s="11" t="s">
        <v>7</v>
      </c>
      <c r="B59" s="21"/>
      <c r="C59" s="6"/>
      <c r="D59" s="16"/>
    </row>
    <row r="60" spans="1:4" s="7" customFormat="1" x14ac:dyDescent="0.25">
      <c r="A60" s="11" t="s">
        <v>22</v>
      </c>
      <c r="B60" s="20">
        <v>0</v>
      </c>
      <c r="C60" s="13">
        <f>B60*50</f>
        <v>0</v>
      </c>
      <c r="D60" s="16"/>
    </row>
    <row r="61" spans="1:4" s="7" customFormat="1" x14ac:dyDescent="0.25">
      <c r="A61" s="11" t="s">
        <v>8</v>
      </c>
      <c r="B61" s="20">
        <v>0</v>
      </c>
      <c r="C61" s="13">
        <f>B61*90</f>
        <v>0</v>
      </c>
      <c r="D61" s="16"/>
    </row>
    <row r="62" spans="1:4" s="7" customFormat="1" ht="45" x14ac:dyDescent="0.25">
      <c r="A62" s="28" t="s">
        <v>23</v>
      </c>
      <c r="B62" s="20">
        <v>0</v>
      </c>
      <c r="C62" s="13">
        <f>B62</f>
        <v>0</v>
      </c>
      <c r="D62" s="18"/>
    </row>
    <row r="63" spans="1:4" s="7" customFormat="1" ht="30" x14ac:dyDescent="0.25">
      <c r="A63" s="28" t="s">
        <v>24</v>
      </c>
      <c r="B63" s="20">
        <v>0</v>
      </c>
      <c r="C63" s="13">
        <f>B63</f>
        <v>0</v>
      </c>
      <c r="D63" s="16"/>
    </row>
    <row r="64" spans="1:4" s="7" customFormat="1" ht="30" x14ac:dyDescent="0.25">
      <c r="A64" s="28" t="s">
        <v>25</v>
      </c>
      <c r="B64" s="20">
        <v>0</v>
      </c>
      <c r="C64" s="13">
        <f>2.5*B64</f>
        <v>0</v>
      </c>
      <c r="D64" s="16"/>
    </row>
    <row r="65" spans="1:4" s="7" customFormat="1" ht="30" x14ac:dyDescent="0.25">
      <c r="A65" s="28" t="s">
        <v>26</v>
      </c>
      <c r="B65" s="20">
        <v>0</v>
      </c>
      <c r="C65" s="13">
        <f>B65</f>
        <v>0</v>
      </c>
      <c r="D65" s="16"/>
    </row>
    <row r="66" spans="1:4" s="7" customFormat="1" x14ac:dyDescent="0.25">
      <c r="A66" s="11" t="s">
        <v>27</v>
      </c>
      <c r="B66" s="20">
        <v>0</v>
      </c>
      <c r="C66" s="13">
        <f>B66*300</f>
        <v>0</v>
      </c>
      <c r="D66" s="16"/>
    </row>
    <row r="67" spans="1:4" s="7" customFormat="1" x14ac:dyDescent="0.25">
      <c r="A67" s="11" t="s">
        <v>28</v>
      </c>
      <c r="B67" s="20">
        <v>0</v>
      </c>
      <c r="C67" s="13">
        <f>B67*160</f>
        <v>0</v>
      </c>
      <c r="D67" s="16"/>
    </row>
    <row r="68" spans="1:4" s="7" customFormat="1" ht="45" x14ac:dyDescent="0.25">
      <c r="A68" s="28" t="s">
        <v>29</v>
      </c>
      <c r="B68" s="20">
        <v>0</v>
      </c>
      <c r="C68" s="13">
        <f>B68</f>
        <v>0</v>
      </c>
      <c r="D68" s="16"/>
    </row>
    <row r="69" spans="1:4" s="7" customFormat="1" x14ac:dyDescent="0.25">
      <c r="A69" s="28" t="s">
        <v>2</v>
      </c>
      <c r="B69" s="21"/>
      <c r="C69" s="14">
        <f>SUM(C60:C68)</f>
        <v>0</v>
      </c>
      <c r="D69" s="16"/>
    </row>
    <row r="70" spans="1:4" s="7" customFormat="1" ht="30" x14ac:dyDescent="0.25">
      <c r="A70" s="11"/>
      <c r="B70" s="22" t="s">
        <v>15</v>
      </c>
      <c r="C70" s="5" t="s">
        <v>14</v>
      </c>
      <c r="D70" s="16"/>
    </row>
    <row r="71" spans="1:4" s="7" customFormat="1" ht="30" x14ac:dyDescent="0.25">
      <c r="A71" s="28" t="s">
        <v>42</v>
      </c>
      <c r="B71" s="20">
        <v>0</v>
      </c>
      <c r="C71" s="13">
        <f>B71*8</f>
        <v>0</v>
      </c>
      <c r="D71" s="16"/>
    </row>
    <row r="72" spans="1:4" s="1" customFormat="1" x14ac:dyDescent="0.25">
      <c r="A72" s="31" t="s">
        <v>2</v>
      </c>
      <c r="B72" s="21"/>
      <c r="C72" s="14">
        <f>SUM(C71)</f>
        <v>0</v>
      </c>
      <c r="D72" s="16"/>
    </row>
    <row r="73" spans="1:4" s="7" customFormat="1" x14ac:dyDescent="0.25">
      <c r="A73" s="32"/>
      <c r="B73" s="21"/>
      <c r="C73" s="13"/>
      <c r="D73" s="16"/>
    </row>
    <row r="74" spans="1:4" s="7" customFormat="1" ht="45" x14ac:dyDescent="0.25">
      <c r="A74" s="39" t="s">
        <v>43</v>
      </c>
      <c r="B74" s="20">
        <v>0</v>
      </c>
      <c r="C74" s="13">
        <f>B74</f>
        <v>0</v>
      </c>
      <c r="D74" s="16"/>
    </row>
    <row r="75" spans="1:4" s="7" customFormat="1" x14ac:dyDescent="0.25">
      <c r="A75" s="31" t="s">
        <v>2</v>
      </c>
      <c r="B75" s="21"/>
      <c r="C75" s="14">
        <f>SUM(C74)</f>
        <v>0</v>
      </c>
      <c r="D75" s="16"/>
    </row>
    <row r="76" spans="1:4" s="7" customFormat="1" x14ac:dyDescent="0.25">
      <c r="A76" s="33" t="s">
        <v>32</v>
      </c>
      <c r="B76" s="21"/>
      <c r="C76" s="6"/>
      <c r="D76" s="16"/>
    </row>
    <row r="77" spans="1:4" s="2" customFormat="1" ht="18.75" x14ac:dyDescent="0.3">
      <c r="A77" s="24" t="s">
        <v>31</v>
      </c>
      <c r="B77" s="21"/>
      <c r="C77" s="10">
        <f>C12+C18+C27+C37+C46+C55+C69+C72+C75</f>
        <v>0</v>
      </c>
      <c r="D77" s="19"/>
    </row>
    <row r="78" spans="1:4" s="7" customFormat="1" x14ac:dyDescent="0.25">
      <c r="A78" s="32"/>
      <c r="B78" s="21"/>
      <c r="C78" s="6"/>
      <c r="D78" s="16"/>
    </row>
    <row r="79" spans="1:4" s="7" customFormat="1" x14ac:dyDescent="0.25">
      <c r="A79" s="32"/>
      <c r="B79" s="21"/>
      <c r="C79" s="6"/>
      <c r="D79" s="16"/>
    </row>
    <row r="80" spans="1:4" s="7" customFormat="1" x14ac:dyDescent="0.25">
      <c r="A80" s="32"/>
      <c r="B80" s="21"/>
      <c r="C80" s="6"/>
      <c r="D80" s="16"/>
    </row>
    <row r="81" spans="1:4" s="7" customFormat="1" x14ac:dyDescent="0.25">
      <c r="A81" s="32"/>
      <c r="B81" s="21"/>
      <c r="C81" s="6"/>
      <c r="D81" s="16"/>
    </row>
    <row r="82" spans="1:4" s="7" customFormat="1" x14ac:dyDescent="0.25">
      <c r="A82" s="32"/>
      <c r="B82" s="21"/>
      <c r="C82" s="6"/>
      <c r="D82" s="16"/>
    </row>
    <row r="83" spans="1:4" s="7" customFormat="1" x14ac:dyDescent="0.25">
      <c r="A83" s="32"/>
      <c r="B83" s="21"/>
      <c r="C83" s="6"/>
      <c r="D83" s="16"/>
    </row>
    <row r="84" spans="1:4" s="7" customFormat="1" x14ac:dyDescent="0.25">
      <c r="A84" s="32"/>
      <c r="B84" s="21"/>
      <c r="C84" s="6"/>
      <c r="D84" s="16"/>
    </row>
    <row r="85" spans="1:4" s="7" customFormat="1" x14ac:dyDescent="0.25">
      <c r="A85" s="32"/>
      <c r="B85" s="21"/>
      <c r="C85" s="6"/>
      <c r="D85" s="16"/>
    </row>
    <row r="86" spans="1:4" s="7" customFormat="1" x14ac:dyDescent="0.25">
      <c r="A86" s="32"/>
      <c r="B86" s="21"/>
      <c r="C86" s="6"/>
      <c r="D86" s="16"/>
    </row>
    <row r="87" spans="1:4" s="7" customFormat="1" x14ac:dyDescent="0.25">
      <c r="A87" s="32"/>
      <c r="B87" s="21"/>
      <c r="C87" s="6"/>
      <c r="D87" s="16"/>
    </row>
    <row r="88" spans="1:4" s="7" customFormat="1" x14ac:dyDescent="0.25">
      <c r="A88" s="32"/>
      <c r="B88" s="21"/>
      <c r="C88" s="6"/>
      <c r="D88" s="16"/>
    </row>
    <row r="89" spans="1:4" s="7" customFormat="1" x14ac:dyDescent="0.25">
      <c r="A89" s="32"/>
      <c r="B89" s="21"/>
      <c r="C89" s="6"/>
      <c r="D89" s="16"/>
    </row>
    <row r="90" spans="1:4" s="7" customFormat="1" x14ac:dyDescent="0.25">
      <c r="A90" s="32"/>
      <c r="B90" s="21"/>
      <c r="C90" s="6"/>
      <c r="D90" s="16"/>
    </row>
    <row r="91" spans="1:4" s="7" customFormat="1" x14ac:dyDescent="0.25">
      <c r="A91" s="32"/>
      <c r="B91" s="21"/>
      <c r="C91" s="6"/>
      <c r="D91" s="16"/>
    </row>
    <row r="92" spans="1:4" s="7" customFormat="1" x14ac:dyDescent="0.25">
      <c r="A92" s="32"/>
      <c r="B92" s="21"/>
      <c r="C92" s="6"/>
      <c r="D92" s="16"/>
    </row>
    <row r="93" spans="1:4" s="7" customFormat="1" x14ac:dyDescent="0.25">
      <c r="A93" s="32"/>
      <c r="B93" s="21"/>
      <c r="C93" s="6"/>
      <c r="D93" s="16"/>
    </row>
    <row r="94" spans="1:4" s="7" customFormat="1" x14ac:dyDescent="0.25">
      <c r="A94" s="32"/>
      <c r="B94" s="21"/>
      <c r="C94" s="6"/>
      <c r="D94" s="16"/>
    </row>
    <row r="95" spans="1:4" s="7" customFormat="1" x14ac:dyDescent="0.25">
      <c r="A95" s="32"/>
      <c r="B95" s="21"/>
      <c r="C95" s="6"/>
      <c r="D95" s="16"/>
    </row>
    <row r="96" spans="1:4" s="7" customFormat="1" x14ac:dyDescent="0.25">
      <c r="A96" s="32"/>
      <c r="B96" s="21"/>
      <c r="C96" s="6"/>
      <c r="D96" s="16"/>
    </row>
    <row r="97" spans="1:4" s="7" customFormat="1" x14ac:dyDescent="0.25">
      <c r="A97" s="32"/>
      <c r="B97" s="21"/>
      <c r="C97" s="6"/>
      <c r="D97" s="16"/>
    </row>
    <row r="98" spans="1:4" s="7" customFormat="1" x14ac:dyDescent="0.25">
      <c r="A98" s="32"/>
      <c r="B98" s="21"/>
      <c r="C98" s="6"/>
      <c r="D98" s="16"/>
    </row>
    <row r="99" spans="1:4" s="7" customFormat="1" x14ac:dyDescent="0.25">
      <c r="A99" s="32"/>
      <c r="B99" s="21"/>
      <c r="C99" s="6"/>
      <c r="D99" s="16"/>
    </row>
    <row r="100" spans="1:4" s="7" customFormat="1" x14ac:dyDescent="0.25">
      <c r="A100" s="32"/>
      <c r="B100" s="21"/>
      <c r="C100" s="6"/>
      <c r="D100" s="16"/>
    </row>
    <row r="101" spans="1:4" s="7" customFormat="1" x14ac:dyDescent="0.25">
      <c r="A101" s="32"/>
      <c r="B101" s="21"/>
      <c r="C101" s="6"/>
      <c r="D101" s="16"/>
    </row>
    <row r="102" spans="1:4" s="7" customFormat="1" x14ac:dyDescent="0.25">
      <c r="A102" s="32"/>
      <c r="B102" s="21"/>
      <c r="C102" s="6"/>
      <c r="D102" s="16"/>
    </row>
    <row r="103" spans="1:4" s="7" customFormat="1" x14ac:dyDescent="0.25">
      <c r="A103" s="32"/>
      <c r="B103" s="21"/>
      <c r="C103" s="6"/>
      <c r="D103" s="16"/>
    </row>
    <row r="104" spans="1:4" s="7" customFormat="1" x14ac:dyDescent="0.25">
      <c r="A104" s="32"/>
      <c r="B104" s="21"/>
      <c r="C104" s="6"/>
      <c r="D104" s="16"/>
    </row>
    <row r="105" spans="1:4" s="7" customFormat="1" x14ac:dyDescent="0.25">
      <c r="A105" s="32"/>
      <c r="B105" s="21"/>
      <c r="C105" s="6"/>
      <c r="D105" s="16"/>
    </row>
    <row r="106" spans="1:4" s="7" customFormat="1" x14ac:dyDescent="0.25">
      <c r="A106" s="32"/>
      <c r="B106" s="21"/>
      <c r="C106" s="6"/>
      <c r="D106" s="16"/>
    </row>
    <row r="107" spans="1:4" s="7" customFormat="1" x14ac:dyDescent="0.25">
      <c r="A107" s="32"/>
      <c r="B107" s="21"/>
      <c r="C107" s="6"/>
      <c r="D107" s="16"/>
    </row>
    <row r="108" spans="1:4" s="7" customFormat="1" x14ac:dyDescent="0.25">
      <c r="A108" s="32"/>
      <c r="B108" s="21"/>
      <c r="C108" s="6"/>
      <c r="D108" s="16"/>
    </row>
    <row r="109" spans="1:4" s="7" customFormat="1" x14ac:dyDescent="0.25">
      <c r="A109" s="32"/>
      <c r="B109" s="21"/>
      <c r="C109" s="6"/>
      <c r="D109" s="16"/>
    </row>
    <row r="110" spans="1:4" s="7" customFormat="1" x14ac:dyDescent="0.25">
      <c r="A110" s="32"/>
      <c r="B110" s="21"/>
      <c r="C110" s="6"/>
      <c r="D110" s="16"/>
    </row>
    <row r="111" spans="1:4" s="7" customFormat="1" x14ac:dyDescent="0.25">
      <c r="A111" s="32"/>
      <c r="B111" s="21"/>
      <c r="C111" s="6"/>
      <c r="D111" s="16"/>
    </row>
    <row r="112" spans="1:4" s="7" customFormat="1" x14ac:dyDescent="0.25">
      <c r="A112" s="32"/>
      <c r="B112" s="21"/>
      <c r="C112" s="6"/>
      <c r="D112" s="16"/>
    </row>
    <row r="113" spans="1:4" s="7" customFormat="1" x14ac:dyDescent="0.25">
      <c r="A113" s="32"/>
      <c r="B113" s="21"/>
      <c r="C113" s="6"/>
      <c r="D113" s="16"/>
    </row>
    <row r="114" spans="1:4" s="7" customFormat="1" x14ac:dyDescent="0.25">
      <c r="A114" s="32"/>
      <c r="B114" s="21"/>
      <c r="C114" s="6"/>
      <c r="D114" s="16"/>
    </row>
    <row r="115" spans="1:4" s="7" customFormat="1" x14ac:dyDescent="0.25">
      <c r="A115" s="32"/>
      <c r="B115" s="21"/>
      <c r="C115" s="6"/>
      <c r="D115" s="16"/>
    </row>
    <row r="116" spans="1:4" s="7" customFormat="1" x14ac:dyDescent="0.25">
      <c r="A116" s="32"/>
      <c r="B116" s="21"/>
      <c r="C116" s="6"/>
      <c r="D116" s="16"/>
    </row>
    <row r="117" spans="1:4" s="7" customFormat="1" x14ac:dyDescent="0.25">
      <c r="A117" s="32"/>
      <c r="B117" s="21"/>
      <c r="C117" s="6"/>
      <c r="D117" s="16"/>
    </row>
    <row r="118" spans="1:4" s="7" customFormat="1" x14ac:dyDescent="0.25">
      <c r="A118" s="32"/>
      <c r="B118" s="21"/>
      <c r="C118" s="6"/>
      <c r="D118" s="16"/>
    </row>
    <row r="119" spans="1:4" s="7" customFormat="1" x14ac:dyDescent="0.25">
      <c r="A119" s="32"/>
      <c r="B119" s="21"/>
      <c r="C119" s="6"/>
      <c r="D119" s="16"/>
    </row>
    <row r="120" spans="1:4" s="7" customFormat="1" x14ac:dyDescent="0.25">
      <c r="A120" s="32"/>
      <c r="B120" s="21"/>
      <c r="C120" s="6"/>
      <c r="D120" s="16"/>
    </row>
    <row r="121" spans="1:4" s="7" customFormat="1" x14ac:dyDescent="0.25">
      <c r="A121" s="32"/>
      <c r="B121" s="21"/>
      <c r="C121" s="6"/>
      <c r="D121" s="16"/>
    </row>
    <row r="122" spans="1:4" s="7" customFormat="1" x14ac:dyDescent="0.25">
      <c r="A122" s="32"/>
      <c r="B122" s="21"/>
      <c r="C122" s="6"/>
      <c r="D122" s="16"/>
    </row>
    <row r="123" spans="1:4" s="7" customFormat="1" x14ac:dyDescent="0.25">
      <c r="A123" s="32"/>
      <c r="B123" s="21"/>
      <c r="C123" s="6"/>
      <c r="D123" s="16"/>
    </row>
    <row r="124" spans="1:4" s="7" customFormat="1" x14ac:dyDescent="0.25">
      <c r="A124" s="32"/>
      <c r="B124" s="21"/>
      <c r="C124" s="6"/>
      <c r="D124" s="16"/>
    </row>
    <row r="125" spans="1:4" s="7" customFormat="1" x14ac:dyDescent="0.25">
      <c r="A125" s="32"/>
      <c r="B125" s="21"/>
      <c r="C125" s="6"/>
      <c r="D125" s="16"/>
    </row>
    <row r="126" spans="1:4" s="7" customFormat="1" x14ac:dyDescent="0.25">
      <c r="A126" s="32"/>
      <c r="B126" s="21"/>
      <c r="C126" s="6"/>
      <c r="D126" s="16"/>
    </row>
    <row r="127" spans="1:4" s="7" customFormat="1" x14ac:dyDescent="0.25">
      <c r="A127" s="32"/>
      <c r="B127" s="21"/>
      <c r="C127" s="6"/>
      <c r="D127" s="16"/>
    </row>
    <row r="128" spans="1:4" s="7" customFormat="1" x14ac:dyDescent="0.25">
      <c r="A128" s="32"/>
      <c r="B128" s="21"/>
      <c r="C128" s="6"/>
      <c r="D128" s="16"/>
    </row>
    <row r="129" spans="1:4" s="7" customFormat="1" x14ac:dyDescent="0.25">
      <c r="A129" s="32"/>
      <c r="B129" s="21"/>
      <c r="C129" s="6"/>
      <c r="D129" s="16"/>
    </row>
    <row r="130" spans="1:4" s="7" customFormat="1" x14ac:dyDescent="0.25">
      <c r="A130" s="32"/>
      <c r="B130" s="21"/>
      <c r="C130" s="6"/>
      <c r="D130" s="16"/>
    </row>
    <row r="131" spans="1:4" s="7" customFormat="1" x14ac:dyDescent="0.25">
      <c r="A131" s="32"/>
      <c r="B131" s="21"/>
      <c r="C131" s="6"/>
      <c r="D131" s="16"/>
    </row>
    <row r="132" spans="1:4" s="7" customFormat="1" x14ac:dyDescent="0.25">
      <c r="A132" s="32"/>
      <c r="B132" s="21"/>
      <c r="C132" s="6"/>
      <c r="D132" s="16"/>
    </row>
    <row r="133" spans="1:4" s="7" customFormat="1" x14ac:dyDescent="0.25">
      <c r="A133" s="32"/>
      <c r="B133" s="21"/>
      <c r="C133" s="6"/>
      <c r="D133" s="16"/>
    </row>
    <row r="134" spans="1:4" s="7" customFormat="1" x14ac:dyDescent="0.25">
      <c r="A134" s="32"/>
      <c r="B134" s="21"/>
      <c r="C134" s="6"/>
      <c r="D134" s="16"/>
    </row>
    <row r="135" spans="1:4" s="7" customFormat="1" x14ac:dyDescent="0.25">
      <c r="A135" s="32"/>
      <c r="B135" s="21"/>
      <c r="C135" s="6"/>
      <c r="D135" s="16"/>
    </row>
    <row r="136" spans="1:4" s="7" customFormat="1" x14ac:dyDescent="0.25">
      <c r="A136" s="32"/>
      <c r="B136" s="21"/>
      <c r="C136" s="6"/>
      <c r="D136" s="16"/>
    </row>
    <row r="137" spans="1:4" s="7" customFormat="1" x14ac:dyDescent="0.25">
      <c r="A137" s="32"/>
      <c r="B137" s="21"/>
      <c r="C137" s="6"/>
      <c r="D137" s="16"/>
    </row>
    <row r="138" spans="1:4" s="7" customFormat="1" x14ac:dyDescent="0.25">
      <c r="A138" s="32"/>
      <c r="B138" s="21"/>
      <c r="C138" s="6"/>
      <c r="D138" s="16"/>
    </row>
    <row r="139" spans="1:4" s="7" customFormat="1" x14ac:dyDescent="0.25">
      <c r="A139" s="32"/>
      <c r="B139" s="21"/>
      <c r="C139" s="6"/>
      <c r="D139" s="16"/>
    </row>
    <row r="140" spans="1:4" s="7" customFormat="1" x14ac:dyDescent="0.25">
      <c r="A140" s="32"/>
      <c r="B140" s="21"/>
      <c r="C140" s="6"/>
      <c r="D140" s="16"/>
    </row>
    <row r="141" spans="1:4" s="7" customFormat="1" x14ac:dyDescent="0.25">
      <c r="A141" s="32"/>
      <c r="B141" s="21"/>
      <c r="C141" s="6"/>
      <c r="D141" s="16"/>
    </row>
    <row r="142" spans="1:4" s="7" customFormat="1" x14ac:dyDescent="0.25">
      <c r="A142" s="32"/>
      <c r="B142" s="21"/>
      <c r="C142" s="6"/>
      <c r="D142" s="16"/>
    </row>
    <row r="143" spans="1:4" s="7" customFormat="1" x14ac:dyDescent="0.25">
      <c r="A143" s="32"/>
      <c r="B143" s="21"/>
      <c r="C143" s="6"/>
      <c r="D143" s="16"/>
    </row>
    <row r="144" spans="1:4" s="7" customFormat="1" x14ac:dyDescent="0.25">
      <c r="A144" s="32"/>
      <c r="B144" s="21"/>
      <c r="C144" s="6"/>
      <c r="D144" s="16"/>
    </row>
    <row r="145" spans="1:4" s="7" customFormat="1" x14ac:dyDescent="0.25">
      <c r="A145" s="32"/>
      <c r="B145" s="21"/>
      <c r="C145" s="6"/>
      <c r="D145" s="16"/>
    </row>
    <row r="146" spans="1:4" s="7" customFormat="1" x14ac:dyDescent="0.25">
      <c r="A146" s="32"/>
      <c r="B146" s="21"/>
      <c r="C146" s="6"/>
      <c r="D146" s="16"/>
    </row>
    <row r="147" spans="1:4" s="7" customFormat="1" x14ac:dyDescent="0.25">
      <c r="A147" s="32"/>
      <c r="B147" s="21"/>
      <c r="C147" s="6"/>
      <c r="D147" s="16"/>
    </row>
  </sheetData>
  <mergeCells count="7">
    <mergeCell ref="A1:C1"/>
    <mergeCell ref="A56:C56"/>
    <mergeCell ref="A2:C2"/>
    <mergeCell ref="A3:C3"/>
    <mergeCell ref="A4:C4"/>
    <mergeCell ref="A5:C5"/>
    <mergeCell ref="A6:C6"/>
  </mergeCells>
  <pageMargins left="0.5" right="0.5" top="0.5" bottom="0.5" header="0.3" footer="0.3"/>
  <pageSetup scale="56" orientation="portrait" r:id="rId1"/>
  <rowBreaks count="1" manualBreakCount="1">
    <brk id="55" max="16383" man="1"/>
  </rowBreaks>
  <ignoredErrors>
    <ignoredError sqref="C6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UNM HSC</cp:lastModifiedBy>
  <cp:lastPrinted>2018-12-20T17:24:41Z</cp:lastPrinted>
  <dcterms:created xsi:type="dcterms:W3CDTF">2018-12-13T16:13:50Z</dcterms:created>
  <dcterms:modified xsi:type="dcterms:W3CDTF">2019-01-23T19:19:03Z</dcterms:modified>
</cp:coreProperties>
</file>